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1"/>
  <workbookPr/>
  <mc:AlternateContent xmlns:mc="http://schemas.openxmlformats.org/markup-compatibility/2006">
    <mc:Choice Requires="x15">
      <x15ac:absPath xmlns:x15ac="http://schemas.microsoft.com/office/spreadsheetml/2010/11/ac" url="C:\Users\17655\Documents\Hayden Lakes HOA\Treasurer\Budget\"/>
    </mc:Choice>
  </mc:AlternateContent>
  <xr:revisionPtr revIDLastSave="0" documentId="8_{B0B912E0-6F0A-43D1-A852-70826D99F98C}" xr6:coauthVersionLast="47" xr6:coauthVersionMax="47" xr10:uidLastSave="{00000000-0000-0000-0000-000000000000}"/>
  <bookViews>
    <workbookView xWindow="12720" yWindow="0" windowWidth="12960" windowHeight="13760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G100" i="1" l="1"/>
  <c r="G103" i="1" s="1"/>
  <c r="E106" i="1"/>
  <c r="G106" i="1"/>
  <c r="G95" i="1"/>
  <c r="G6" i="1"/>
  <c r="G15" i="1" s="1"/>
  <c r="F103" i="1"/>
  <c r="F107" i="1" s="1"/>
  <c r="E103" i="1"/>
  <c r="F95" i="1"/>
  <c r="E95" i="1"/>
  <c r="F15" i="1"/>
  <c r="E15" i="1"/>
  <c r="D106" i="1"/>
  <c r="D103" i="1"/>
  <c r="D95" i="1"/>
  <c r="D6" i="1"/>
  <c r="D15" i="1" s="1"/>
  <c r="C103" i="1"/>
  <c r="C107" i="1" s="1"/>
  <c r="C95" i="1"/>
  <c r="C15" i="1"/>
  <c r="B103" i="1"/>
  <c r="B95" i="1"/>
  <c r="G107" i="1" l="1"/>
  <c r="E107" i="1"/>
  <c r="G97" i="1"/>
  <c r="E97" i="1"/>
  <c r="F97" i="1"/>
  <c r="F109" i="1" s="1"/>
  <c r="D97" i="1"/>
  <c r="D107" i="1"/>
  <c r="B97" i="1"/>
  <c r="B109" i="1" s="1"/>
  <c r="C97" i="1"/>
  <c r="C109" i="1" s="1"/>
  <c r="D109" i="1" l="1"/>
  <c r="E109" i="1"/>
  <c r="G109" i="1"/>
  <c r="B106" i="1"/>
</calcChain>
</file>

<file path=xl/sharedStrings.xml><?xml version="1.0" encoding="utf-8"?>
<sst xmlns="http://schemas.openxmlformats.org/spreadsheetml/2006/main" count="99" uniqueCount="97">
  <si>
    <t>HAYDEN LAKES COMMUNITY ASSOCIATION, INC.</t>
  </si>
  <si>
    <t>Approved Budget</t>
  </si>
  <si>
    <t>Actual Year End</t>
  </si>
  <si>
    <t>Posted Thru Oct 23</t>
  </si>
  <si>
    <t>Anticipated Year End</t>
  </si>
  <si>
    <t>Working Budget</t>
  </si>
  <si>
    <t>Annual Dues</t>
  </si>
  <si>
    <t>OPERATING INCOME</t>
  </si>
  <si>
    <t>Annual Assessments</t>
  </si>
  <si>
    <t>Late Fees</t>
  </si>
  <si>
    <t>Collection  Reimbursement</t>
  </si>
  <si>
    <t>Mow Exp. Reimbursement</t>
  </si>
  <si>
    <t>Deed Restriction Fines</t>
  </si>
  <si>
    <t>Interest Income</t>
  </si>
  <si>
    <t>Access Card Fee</t>
  </si>
  <si>
    <t>Misc Income</t>
  </si>
  <si>
    <t>Operating transfer to RSRV</t>
  </si>
  <si>
    <t>TOTAL INCOME</t>
  </si>
  <si>
    <t>OPERATING EXPENSES</t>
  </si>
  <si>
    <t xml:space="preserve">Audit &amp;Tax </t>
  </si>
  <si>
    <t>Audit/Tax Prep.</t>
  </si>
  <si>
    <t>Property Tax</t>
  </si>
  <si>
    <t>Reserve Study</t>
  </si>
  <si>
    <t>Committees</t>
  </si>
  <si>
    <t>Social</t>
  </si>
  <si>
    <t>Communications</t>
  </si>
  <si>
    <t>Veteran's</t>
  </si>
  <si>
    <t>Welcoming</t>
  </si>
  <si>
    <t>Yard of the Month</t>
  </si>
  <si>
    <t>Common Area Maint.</t>
  </si>
  <si>
    <t>General Repairs</t>
  </si>
  <si>
    <t>Electrical Repairs</t>
  </si>
  <si>
    <t>Signage</t>
  </si>
  <si>
    <t>Fence Maint.</t>
  </si>
  <si>
    <t>Insurance</t>
  </si>
  <si>
    <t>Insurance - D&amp;O</t>
  </si>
  <si>
    <t>Insurance- Property</t>
  </si>
  <si>
    <t xml:space="preserve">Insurance- Umbrella </t>
  </si>
  <si>
    <t>Insurance- Workers Comp</t>
  </si>
  <si>
    <t>Insurance - Flood</t>
  </si>
  <si>
    <t>Landscape</t>
  </si>
  <si>
    <t>Landscape Contract</t>
  </si>
  <si>
    <t>Landscape Improvements/Repairs</t>
  </si>
  <si>
    <t>Irrigation Repairs</t>
  </si>
  <si>
    <t>Arborist</t>
  </si>
  <si>
    <t>Lake Maintenance</t>
  </si>
  <si>
    <t>Lake Management Contract</t>
  </si>
  <si>
    <t xml:space="preserve">Lake Chemical and Supplies </t>
  </si>
  <si>
    <t>Fountain Maintenance And Repairs</t>
  </si>
  <si>
    <t>Legal</t>
  </si>
  <si>
    <t>Assessment Collection</t>
  </si>
  <si>
    <t>Legal Corporate</t>
  </si>
  <si>
    <t>Legal Deed Restriction</t>
  </si>
  <si>
    <t>Administrative Management</t>
  </si>
  <si>
    <t>Management Services</t>
  </si>
  <si>
    <t>Bank Chgs/Fees</t>
  </si>
  <si>
    <t>Copies and Printing</t>
  </si>
  <si>
    <t>Statements/Mailouts</t>
  </si>
  <si>
    <t>Misc Office Expense</t>
  </si>
  <si>
    <t>Meeting expense</t>
  </si>
  <si>
    <t>Postage</t>
  </si>
  <si>
    <t>Record Storage Fees</t>
  </si>
  <si>
    <t>Elections</t>
  </si>
  <si>
    <t>Pool/Pavillion</t>
  </si>
  <si>
    <t>Pool Management Contract</t>
  </si>
  <si>
    <t>Pool Chemicals</t>
  </si>
  <si>
    <t>Pool Equipment</t>
  </si>
  <si>
    <t>Pool Repairs/Imprvmts</t>
  </si>
  <si>
    <t>Pool Telephones/Internet</t>
  </si>
  <si>
    <t>Access Card System</t>
  </si>
  <si>
    <t>Pool Furniture</t>
  </si>
  <si>
    <t>Security and Camera Monitoring</t>
  </si>
  <si>
    <t>Clubhouse Repairs &amp; Cleaning Supplies</t>
  </si>
  <si>
    <t>Exterminating</t>
  </si>
  <si>
    <t>Janitorial/Cleaning Services</t>
  </si>
  <si>
    <t>Parks &amp; Playgrounds</t>
  </si>
  <si>
    <t>Playground Maintenance and Repairs</t>
  </si>
  <si>
    <t>Dog Park Maintenance</t>
  </si>
  <si>
    <t>Utilities</t>
  </si>
  <si>
    <t>Electric</t>
  </si>
  <si>
    <t>Water &amp; Sewer</t>
  </si>
  <si>
    <t>Other</t>
  </si>
  <si>
    <t>Bad Debt Expense</t>
  </si>
  <si>
    <t>Deed Restriction Maint/Force Mow</t>
  </si>
  <si>
    <t>Holiday Decorating</t>
  </si>
  <si>
    <t>Mosquito Spraying</t>
  </si>
  <si>
    <t>Operating Expenses</t>
  </si>
  <si>
    <t>Operating Surplus/Deficit</t>
  </si>
  <si>
    <t>RESERVE INCOME</t>
  </si>
  <si>
    <t>RSRV-Trsf from Opr. Fund</t>
  </si>
  <si>
    <t>RSRV Interest</t>
  </si>
  <si>
    <t>Capitalization Fee</t>
  </si>
  <si>
    <t>RESERVE EXPENSES</t>
  </si>
  <si>
    <t>RSRV-Access Card Maint</t>
  </si>
  <si>
    <t>TOTAL EXPENSES</t>
  </si>
  <si>
    <t>Reserve Surplus/Deficit</t>
  </si>
  <si>
    <t>ASSOCIATION SURPLUS/DEFICIT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</si>
</sst>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\(#,##0.00\)"/>
  </numFmts>
  <fonts count="12">
    <font>
      <sz val="10"/>
      <color rgb="FF000000"/>
      <name val="Arial"/>
      <scheme val="minor"/>
    </font>
    <font>
      <b/>
      <sz val="11"/>
      <color theme="1"/>
      <name val="Calibri"/>
    </font>
    <font>
      <b/>
      <sz val="18"/>
      <color theme="1"/>
      <name val="Calibri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1"/>
      <color theme="1"/>
      <name val="Calibri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1"/>
      <color rgb="FF444444"/>
      <name val="Calibri"/>
      <family val="2"/>
      <charset val="1"/>
    </font>
    <font>
      <sz val="10"/>
      <color rgb="FF000000"/>
      <name val="Arial"/>
      <family val="2"/>
      <scheme val="minor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3" xfId="0" applyFont="1" applyBorder="1" applyAlignment="1">
      <alignment horizontal="center"/>
    </xf>
    <xf numFmtId="0" fontId="5" fillId="0" borderId="7" xfId="0" applyFont="1" applyBorder="1"/>
    <xf numFmtId="164" fontId="7" fillId="0" borderId="2" xfId="0" applyNumberFormat="1" applyFont="1" applyBorder="1"/>
    <xf numFmtId="0" fontId="1" fillId="0" borderId="7" xfId="0" applyFont="1" applyBorder="1" applyAlignment="1">
      <alignment horizontal="center"/>
    </xf>
    <xf numFmtId="164" fontId="7" fillId="0" borderId="5" xfId="0" applyNumberFormat="1" applyFont="1" applyBorder="1"/>
    <xf numFmtId="164" fontId="7" fillId="0" borderId="5" xfId="0" applyNumberFormat="1" applyFont="1" applyBorder="1" applyAlignment="1">
      <alignment horizontal="right"/>
    </xf>
    <xf numFmtId="0" fontId="1" fillId="3" borderId="7" xfId="0" applyFont="1" applyFill="1" applyBorder="1"/>
    <xf numFmtId="164" fontId="7" fillId="3" borderId="5" xfId="0" applyNumberFormat="1" applyFont="1" applyFill="1" applyBorder="1" applyAlignment="1">
      <alignment horizontal="right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/>
    <xf numFmtId="0" fontId="1" fillId="0" borderId="7" xfId="0" applyFont="1" applyBorder="1"/>
    <xf numFmtId="0" fontId="5" fillId="4" borderId="7" xfId="0" applyFont="1" applyFill="1" applyBorder="1"/>
    <xf numFmtId="0" fontId="3" fillId="0" borderId="8" xfId="0" applyFont="1" applyBorder="1" applyAlignment="1">
      <alignment horizontal="center"/>
    </xf>
    <xf numFmtId="0" fontId="6" fillId="0" borderId="8" xfId="0" applyFont="1" applyBorder="1"/>
    <xf numFmtId="0" fontId="5" fillId="0" borderId="8" xfId="0" applyFont="1" applyBorder="1"/>
    <xf numFmtId="0" fontId="3" fillId="3" borderId="8" xfId="0" applyFont="1" applyFill="1" applyBorder="1"/>
    <xf numFmtId="0" fontId="3" fillId="5" borderId="8" xfId="0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right"/>
    </xf>
    <xf numFmtId="164" fontId="7" fillId="7" borderId="5" xfId="0" applyNumberFormat="1" applyFont="1" applyFill="1" applyBorder="1" applyAlignment="1">
      <alignment horizontal="right"/>
    </xf>
    <xf numFmtId="0" fontId="5" fillId="7" borderId="7" xfId="0" applyFont="1" applyFill="1" applyBorder="1"/>
    <xf numFmtId="164" fontId="7" fillId="8" borderId="5" xfId="0" applyNumberFormat="1" applyFont="1" applyFill="1" applyBorder="1"/>
    <xf numFmtId="164" fontId="7" fillId="8" borderId="5" xfId="0" applyNumberFormat="1" applyFont="1" applyFill="1" applyBorder="1" applyAlignment="1">
      <alignment horizontal="right"/>
    </xf>
    <xf numFmtId="164" fontId="7" fillId="8" borderId="4" xfId="0" applyNumberFormat="1" applyFont="1" applyFill="1" applyBorder="1" applyAlignment="1">
      <alignment horizontal="right"/>
    </xf>
    <xf numFmtId="164" fontId="7" fillId="8" borderId="2" xfId="0" applyNumberFormat="1" applyFont="1" applyFill="1" applyBorder="1"/>
    <xf numFmtId="0" fontId="2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1" fillId="6" borderId="6" xfId="0" applyNumberFormat="1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8" borderId="3" xfId="0" applyNumberFormat="1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49" fontId="1" fillId="9" borderId="6" xfId="0" applyNumberFormat="1" applyFont="1" applyFill="1" applyBorder="1" applyAlignment="1">
      <alignment horizontal="center" wrapText="1"/>
    </xf>
    <xf numFmtId="164" fontId="7" fillId="9" borderId="2" xfId="0" applyNumberFormat="1" applyFont="1" applyFill="1" applyBorder="1"/>
    <xf numFmtId="164" fontId="7" fillId="9" borderId="5" xfId="0" applyNumberFormat="1" applyFont="1" applyFill="1" applyBorder="1"/>
    <xf numFmtId="164" fontId="7" fillId="9" borderId="5" xfId="0" applyNumberFormat="1" applyFont="1" applyFill="1" applyBorder="1" applyAlignment="1">
      <alignment horizontal="right"/>
    </xf>
    <xf numFmtId="164" fontId="7" fillId="9" borderId="2" xfId="0" applyNumberFormat="1" applyFont="1" applyFill="1" applyBorder="1" applyAlignment="1">
      <alignment horizontal="right"/>
    </xf>
    <xf numFmtId="164" fontId="4" fillId="9" borderId="3" xfId="0" applyNumberFormat="1" applyFont="1" applyFill="1" applyBorder="1" applyAlignment="1">
      <alignment horizontal="center" wrapText="1"/>
    </xf>
    <xf numFmtId="164" fontId="8" fillId="9" borderId="5" xfId="0" applyNumberFormat="1" applyFont="1" applyFill="1" applyBorder="1" applyAlignment="1">
      <alignment horizontal="right"/>
    </xf>
    <xf numFmtId="164" fontId="7" fillId="9" borderId="6" xfId="0" applyNumberFormat="1" applyFont="1" applyFill="1" applyBorder="1" applyAlignment="1">
      <alignment horizontal="right"/>
    </xf>
    <xf numFmtId="4" fontId="0" fillId="9" borderId="8" xfId="0" applyNumberFormat="1" applyFill="1" applyBorder="1"/>
    <xf numFmtId="0" fontId="10" fillId="0" borderId="0" xfId="0" applyFont="1"/>
    <xf numFmtId="164" fontId="0" fillId="0" borderId="0" xfId="0" applyNumberFormat="1"/>
    <xf numFmtId="164" fontId="7" fillId="10" borderId="5" xfId="0" applyNumberFormat="1" applyFont="1" applyFill="1" applyBorder="1" applyAlignment="1">
      <alignment horizontal="right"/>
    </xf>
    <xf numFmtId="0" fontId="11" fillId="0" borderId="0" xfId="0" applyFont="1"/>
    <xf numFmtId="164" fontId="7" fillId="9" borderId="6" xfId="0" applyNumberFormat="1" applyFont="1" applyFill="1" applyBorder="1"/>
    <xf numFmtId="0" fontId="0" fillId="9" borderId="8" xfId="0" applyFill="1" applyBorder="1"/>
    <xf numFmtId="164" fontId="7" fillId="9" borderId="8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9" fillId="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C2F4"/>
      <color rgb="FFBFBFBF"/>
      <color rgb="FFD39AE2"/>
      <color rgb="FFBF8EED"/>
      <color rgb="FF6D9EEB"/>
      <color rgb="FFE69138"/>
      <color rgb="FF9FC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12"/>
  <sheetViews>
    <sheetView tabSelected="1" workbookViewId="0">
      <pane xSplit="1" ySplit="3" topLeftCell="B18" activePane="bottomRight" state="frozen"/>
      <selection pane="bottomRight" activeCell="F31" sqref="F31"/>
      <selection pane="bottomLeft" activeCell="A6" sqref="A6"/>
      <selection pane="topRight" activeCell="B1" sqref="B1"/>
    </sheetView>
  </sheetViews>
  <sheetFormatPr defaultColWidth="12.5703125" defaultRowHeight="15.75" customHeight="1"/>
  <cols>
    <col min="1" max="1" width="29.42578125" customWidth="1"/>
    <col min="4" max="4" width="13.140625" customWidth="1"/>
    <col min="7" max="7" width="13.140625" customWidth="1"/>
  </cols>
  <sheetData>
    <row r="1" spans="1:9" ht="14.45">
      <c r="B1" s="50" t="s">
        <v>0</v>
      </c>
      <c r="C1" s="50"/>
      <c r="D1" s="50"/>
      <c r="E1" s="50"/>
      <c r="F1" s="50"/>
      <c r="G1" s="50"/>
    </row>
    <row r="2" spans="1:9" ht="23.45">
      <c r="A2" s="25"/>
      <c r="B2" s="47">
        <v>2023</v>
      </c>
      <c r="C2" s="49"/>
      <c r="D2" s="47">
        <v>2024</v>
      </c>
      <c r="E2" s="48"/>
      <c r="F2" s="49"/>
      <c r="G2" s="26">
        <v>2025</v>
      </c>
    </row>
    <row r="3" spans="1:9" ht="30.75">
      <c r="A3" s="1"/>
      <c r="B3" s="31" t="s">
        <v>1</v>
      </c>
      <c r="C3" s="27" t="s">
        <v>2</v>
      </c>
      <c r="D3" s="30" t="s">
        <v>1</v>
      </c>
      <c r="E3" s="28" t="s">
        <v>3</v>
      </c>
      <c r="F3" s="29" t="s">
        <v>4</v>
      </c>
      <c r="G3" s="36" t="s">
        <v>5</v>
      </c>
    </row>
    <row r="4" spans="1:9" ht="14.45">
      <c r="A4" s="2" t="s">
        <v>6</v>
      </c>
      <c r="B4" s="32">
        <v>1000</v>
      </c>
      <c r="C4" s="24"/>
      <c r="D4" s="35">
        <v>1100</v>
      </c>
      <c r="E4" s="3"/>
      <c r="F4" s="24"/>
      <c r="G4" s="35">
        <v>1100</v>
      </c>
    </row>
    <row r="5" spans="1:9" ht="14.45">
      <c r="A5" s="4" t="s">
        <v>7</v>
      </c>
      <c r="B5" s="33"/>
      <c r="C5" s="21"/>
      <c r="D5" s="33"/>
      <c r="E5" s="5"/>
      <c r="F5" s="21"/>
      <c r="G5" s="33"/>
    </row>
    <row r="6" spans="1:9" ht="14.45">
      <c r="A6" s="2" t="s">
        <v>8</v>
      </c>
      <c r="B6" s="34">
        <v>668000</v>
      </c>
      <c r="C6" s="22">
        <v>668000</v>
      </c>
      <c r="D6" s="35">
        <f>D4*668</f>
        <v>734800</v>
      </c>
      <c r="E6" s="6">
        <v>551100.06000000006</v>
      </c>
      <c r="F6" s="22">
        <v>734800</v>
      </c>
      <c r="G6" s="35">
        <f>G4*668</f>
        <v>734800</v>
      </c>
    </row>
    <row r="7" spans="1:9" ht="15">
      <c r="A7" s="2" t="s">
        <v>9</v>
      </c>
      <c r="B7" s="34">
        <v>7500</v>
      </c>
      <c r="C7" s="22">
        <v>11193.9</v>
      </c>
      <c r="D7" s="35">
        <v>7500</v>
      </c>
      <c r="E7" s="6">
        <v>11762.87</v>
      </c>
      <c r="F7" s="22">
        <v>12000</v>
      </c>
      <c r="G7" s="35">
        <v>9000</v>
      </c>
      <c r="I7" s="43"/>
    </row>
    <row r="8" spans="1:9" ht="15">
      <c r="A8" s="2" t="s">
        <v>10</v>
      </c>
      <c r="B8" s="34"/>
      <c r="C8" s="22">
        <v>25636.7</v>
      </c>
      <c r="D8" s="33"/>
      <c r="E8" s="6">
        <v>23182.560000000001</v>
      </c>
      <c r="F8" s="22">
        <v>23182.560000000001</v>
      </c>
      <c r="G8" s="33">
        <v>10000</v>
      </c>
      <c r="I8" s="43"/>
    </row>
    <row r="9" spans="1:9" ht="14.45">
      <c r="A9" s="2" t="s">
        <v>11</v>
      </c>
      <c r="B9" s="33"/>
      <c r="C9" s="21">
        <v>200</v>
      </c>
      <c r="D9" s="33"/>
      <c r="E9" s="5"/>
      <c r="F9" s="21"/>
      <c r="G9" s="33"/>
    </row>
    <row r="10" spans="1:9" ht="14.45">
      <c r="A10" s="2" t="s">
        <v>12</v>
      </c>
      <c r="B10" s="34"/>
      <c r="C10" s="22">
        <v>2150</v>
      </c>
      <c r="D10" s="35"/>
      <c r="E10" s="6">
        <v>1975</v>
      </c>
      <c r="F10" s="22">
        <v>1975</v>
      </c>
      <c r="G10" s="35"/>
    </row>
    <row r="11" spans="1:9" ht="14.45">
      <c r="A11" s="2" t="s">
        <v>13</v>
      </c>
      <c r="B11" s="34">
        <v>150</v>
      </c>
      <c r="C11" s="22">
        <v>146.03</v>
      </c>
      <c r="D11" s="35">
        <v>150</v>
      </c>
      <c r="E11" s="6">
        <v>146.05000000000001</v>
      </c>
      <c r="F11" s="22">
        <v>170</v>
      </c>
      <c r="G11" s="35">
        <v>150</v>
      </c>
    </row>
    <row r="12" spans="1:9" ht="14.45">
      <c r="A12" s="2" t="s">
        <v>14</v>
      </c>
      <c r="B12" s="34"/>
      <c r="C12" s="22">
        <v>397</v>
      </c>
      <c r="D12" s="35"/>
      <c r="E12" s="6">
        <v>380</v>
      </c>
      <c r="F12" s="22">
        <v>380</v>
      </c>
      <c r="G12" s="35"/>
    </row>
    <row r="13" spans="1:9" ht="14.45">
      <c r="A13" s="2" t="s">
        <v>15</v>
      </c>
      <c r="B13" s="34"/>
      <c r="C13" s="22">
        <v>1000</v>
      </c>
      <c r="D13" s="35"/>
      <c r="E13" s="6">
        <v>5752.39</v>
      </c>
      <c r="F13" s="22">
        <v>5752.39</v>
      </c>
      <c r="G13" s="35"/>
    </row>
    <row r="14" spans="1:9" ht="15">
      <c r="A14" s="2" t="s">
        <v>16</v>
      </c>
      <c r="B14" s="34">
        <v>-15000</v>
      </c>
      <c r="C14" s="22">
        <v>-15000</v>
      </c>
      <c r="D14" s="33">
        <v>-15000</v>
      </c>
      <c r="E14" s="6">
        <v>-11250</v>
      </c>
      <c r="F14" s="22">
        <v>-15000</v>
      </c>
      <c r="G14" s="33">
        <v>-30000</v>
      </c>
      <c r="I14" s="43"/>
    </row>
    <row r="15" spans="1:9" ht="14.45">
      <c r="A15" s="7" t="s">
        <v>17</v>
      </c>
      <c r="B15" s="8">
        <f>SUM(B6:B14)</f>
        <v>660650</v>
      </c>
      <c r="C15" s="8">
        <f>SUM(C6:C14)</f>
        <v>693723.63</v>
      </c>
      <c r="D15" s="8">
        <f t="shared" ref="D15" si="0">SUM(D6:D14)</f>
        <v>727450</v>
      </c>
      <c r="E15" s="8">
        <f>SUM(E6:E14)</f>
        <v>583048.93000000017</v>
      </c>
      <c r="F15" s="8">
        <f>SUM(F6:F14)</f>
        <v>763259.95000000007</v>
      </c>
      <c r="G15" s="8">
        <f t="shared" ref="G15" si="1">SUM(G6:G14)</f>
        <v>723950</v>
      </c>
    </row>
    <row r="16" spans="1:9" ht="14.45">
      <c r="A16" s="9" t="s">
        <v>18</v>
      </c>
      <c r="B16" s="33"/>
      <c r="C16" s="21"/>
      <c r="D16" s="33"/>
      <c r="E16" s="5"/>
      <c r="F16" s="21"/>
      <c r="G16" s="33"/>
    </row>
    <row r="17" spans="1:9" ht="14.45">
      <c r="A17" s="10" t="s">
        <v>19</v>
      </c>
      <c r="B17" s="33"/>
      <c r="C17" s="21"/>
      <c r="D17" s="33"/>
      <c r="E17" s="5"/>
      <c r="F17" s="21"/>
      <c r="G17" s="33"/>
    </row>
    <row r="18" spans="1:9" ht="14.45">
      <c r="A18" s="2" t="s">
        <v>20</v>
      </c>
      <c r="B18" s="34">
        <v>1000</v>
      </c>
      <c r="C18" s="22">
        <v>900</v>
      </c>
      <c r="D18" s="34">
        <v>1000</v>
      </c>
      <c r="E18" s="6"/>
      <c r="F18" s="22">
        <v>900</v>
      </c>
      <c r="G18" s="34">
        <v>1000</v>
      </c>
    </row>
    <row r="19" spans="1:9" ht="14.45">
      <c r="A19" s="2" t="s">
        <v>21</v>
      </c>
      <c r="B19" s="34">
        <v>2300</v>
      </c>
      <c r="C19" s="22">
        <v>2396.92</v>
      </c>
      <c r="D19" s="34">
        <v>300</v>
      </c>
      <c r="E19" s="6">
        <v>2.67</v>
      </c>
      <c r="F19" s="22">
        <v>35</v>
      </c>
      <c r="G19" s="34">
        <v>50</v>
      </c>
    </row>
    <row r="20" spans="1:9" ht="14.45">
      <c r="A20" s="20" t="s">
        <v>22</v>
      </c>
      <c r="B20" s="34"/>
      <c r="C20" s="22"/>
      <c r="D20" s="34">
        <v>5000</v>
      </c>
      <c r="E20" s="6"/>
      <c r="F20" s="22">
        <v>3550</v>
      </c>
      <c r="G20" s="34"/>
      <c r="H20" s="40"/>
    </row>
    <row r="21" spans="1:9" ht="14.45">
      <c r="A21" s="2"/>
      <c r="B21" s="33"/>
      <c r="C21" s="21"/>
      <c r="D21" s="33"/>
      <c r="E21" s="5"/>
      <c r="F21" s="21"/>
      <c r="G21" s="33"/>
    </row>
    <row r="22" spans="1:9" ht="14.45">
      <c r="A22" s="11" t="s">
        <v>23</v>
      </c>
      <c r="B22" s="33"/>
      <c r="C22" s="21"/>
      <c r="D22" s="33"/>
      <c r="E22" s="5"/>
      <c r="F22" s="21"/>
      <c r="G22" s="33"/>
    </row>
    <row r="23" spans="1:9" ht="14.45">
      <c r="A23" s="2" t="s">
        <v>24</v>
      </c>
      <c r="B23" s="34">
        <v>4000</v>
      </c>
      <c r="C23" s="22">
        <v>2464.38</v>
      </c>
      <c r="D23" s="34">
        <v>4000</v>
      </c>
      <c r="E23" s="6">
        <v>3419.51</v>
      </c>
      <c r="F23" s="22">
        <v>4500</v>
      </c>
      <c r="G23" s="34">
        <v>4000</v>
      </c>
      <c r="H23" s="40"/>
    </row>
    <row r="24" spans="1:9" ht="14.45">
      <c r="A24" s="2" t="s">
        <v>25</v>
      </c>
      <c r="B24" s="34">
        <v>1000</v>
      </c>
      <c r="C24" s="22">
        <v>281.60000000000002</v>
      </c>
      <c r="D24" s="34">
        <v>1000</v>
      </c>
      <c r="E24" s="19">
        <v>378.48</v>
      </c>
      <c r="F24" s="22">
        <v>463</v>
      </c>
      <c r="G24" s="34">
        <v>1000</v>
      </c>
      <c r="H24" s="40"/>
    </row>
    <row r="25" spans="1:9" ht="14.45">
      <c r="A25" s="2" t="s">
        <v>26</v>
      </c>
      <c r="B25" s="34">
        <v>300</v>
      </c>
      <c r="C25" s="22">
        <v>0</v>
      </c>
      <c r="D25" s="34">
        <v>300</v>
      </c>
      <c r="E25" s="6"/>
      <c r="F25" s="22"/>
      <c r="G25" s="34">
        <v>300</v>
      </c>
      <c r="H25" s="40"/>
    </row>
    <row r="26" spans="1:9" ht="14.45">
      <c r="A26" s="2" t="s">
        <v>27</v>
      </c>
      <c r="B26" s="33">
        <v>500</v>
      </c>
      <c r="C26" s="21">
        <v>200</v>
      </c>
      <c r="D26" s="34">
        <v>500</v>
      </c>
      <c r="E26" s="5"/>
      <c r="F26" s="21">
        <v>75</v>
      </c>
      <c r="G26" s="34">
        <v>200</v>
      </c>
      <c r="I26" s="40"/>
    </row>
    <row r="27" spans="1:9" ht="15">
      <c r="A27" s="2" t="s">
        <v>28</v>
      </c>
      <c r="B27" s="34">
        <v>250</v>
      </c>
      <c r="C27" s="22">
        <v>250</v>
      </c>
      <c r="D27" s="34">
        <v>250</v>
      </c>
      <c r="E27" s="6">
        <v>250</v>
      </c>
      <c r="F27" s="22">
        <v>250</v>
      </c>
      <c r="G27" s="34">
        <v>0</v>
      </c>
      <c r="I27" s="43"/>
    </row>
    <row r="28" spans="1:9" ht="14.45">
      <c r="A28" s="2"/>
      <c r="B28" s="33"/>
      <c r="C28" s="21"/>
      <c r="D28" s="33"/>
      <c r="E28" s="5"/>
      <c r="F28" s="21"/>
      <c r="G28" s="33"/>
    </row>
    <row r="29" spans="1:9" ht="14.45">
      <c r="A29" s="11" t="s">
        <v>29</v>
      </c>
      <c r="B29" s="33"/>
      <c r="C29" s="21"/>
      <c r="D29" s="33"/>
      <c r="E29" s="5"/>
      <c r="F29" s="21"/>
      <c r="G29" s="33"/>
    </row>
    <row r="30" spans="1:9" ht="14.45">
      <c r="A30" s="2" t="s">
        <v>30</v>
      </c>
      <c r="B30" s="34">
        <v>1000</v>
      </c>
      <c r="C30" s="22">
        <v>248.87</v>
      </c>
      <c r="D30" s="34">
        <v>1000</v>
      </c>
      <c r="E30" s="6">
        <v>412.59</v>
      </c>
      <c r="F30" s="22">
        <v>412.59</v>
      </c>
      <c r="G30" s="34">
        <v>1000</v>
      </c>
    </row>
    <row r="31" spans="1:9" ht="15">
      <c r="A31" s="2" t="s">
        <v>31</v>
      </c>
      <c r="B31" s="34">
        <v>1500</v>
      </c>
      <c r="C31" s="22">
        <v>2061.5</v>
      </c>
      <c r="D31" s="34">
        <v>1500</v>
      </c>
      <c r="E31" s="6">
        <v>2091</v>
      </c>
      <c r="F31" s="22">
        <v>2091</v>
      </c>
      <c r="G31" s="34">
        <v>1000</v>
      </c>
    </row>
    <row r="32" spans="1:9" ht="14.45">
      <c r="A32" s="2" t="s">
        <v>32</v>
      </c>
      <c r="B32" s="34">
        <v>1500</v>
      </c>
      <c r="C32" s="22"/>
      <c r="D32" s="34">
        <v>2000</v>
      </c>
      <c r="E32" s="6"/>
      <c r="F32" s="22">
        <v>200</v>
      </c>
      <c r="G32" s="34">
        <v>250</v>
      </c>
      <c r="I32" s="40"/>
    </row>
    <row r="33" spans="1:12" ht="14.45">
      <c r="A33" s="2" t="s">
        <v>33</v>
      </c>
      <c r="B33" s="34">
        <v>500</v>
      </c>
      <c r="C33" s="22"/>
      <c r="D33" s="34">
        <v>500</v>
      </c>
      <c r="E33" s="6"/>
      <c r="F33" s="22">
        <v>300</v>
      </c>
      <c r="G33" s="34">
        <v>5000</v>
      </c>
      <c r="H33" s="40"/>
    </row>
    <row r="34" spans="1:12" ht="14.45">
      <c r="A34" s="11"/>
      <c r="B34" s="33"/>
      <c r="C34" s="21"/>
      <c r="D34" s="33"/>
      <c r="E34" s="5"/>
      <c r="F34" s="21"/>
      <c r="G34" s="33"/>
    </row>
    <row r="35" spans="1:12" ht="14.45">
      <c r="A35" s="11" t="s">
        <v>34</v>
      </c>
      <c r="B35" s="33"/>
      <c r="C35" s="21"/>
      <c r="D35" s="33"/>
      <c r="E35" s="5"/>
      <c r="F35" s="21"/>
      <c r="G35" s="33"/>
    </row>
    <row r="36" spans="1:12" ht="14.45">
      <c r="A36" s="2" t="s">
        <v>35</v>
      </c>
      <c r="B36" s="34">
        <v>4175</v>
      </c>
      <c r="C36" s="22">
        <v>4083.34</v>
      </c>
      <c r="D36" s="37">
        <v>4600</v>
      </c>
      <c r="E36" s="6">
        <v>3370</v>
      </c>
      <c r="F36" s="22">
        <v>4570</v>
      </c>
      <c r="G36" s="37">
        <v>4900</v>
      </c>
      <c r="H36" s="40"/>
      <c r="I36" s="40"/>
    </row>
    <row r="37" spans="1:12" ht="14.45">
      <c r="A37" s="2" t="s">
        <v>36</v>
      </c>
      <c r="B37" s="34">
        <v>15850</v>
      </c>
      <c r="C37" s="22">
        <v>16030.66</v>
      </c>
      <c r="D37" s="37">
        <v>17435</v>
      </c>
      <c r="E37" s="6">
        <v>12517.15</v>
      </c>
      <c r="F37" s="22">
        <v>16779.64</v>
      </c>
      <c r="G37" s="37">
        <v>18187</v>
      </c>
      <c r="I37" s="40"/>
    </row>
    <row r="38" spans="1:12" ht="14.45">
      <c r="A38" s="2" t="s">
        <v>37</v>
      </c>
      <c r="B38" s="34">
        <v>2000</v>
      </c>
      <c r="C38" s="22">
        <v>1912.66</v>
      </c>
      <c r="D38" s="37">
        <v>2200</v>
      </c>
      <c r="E38" s="6">
        <v>1500.97</v>
      </c>
      <c r="F38" s="22">
        <v>2027.73</v>
      </c>
      <c r="G38" s="37">
        <v>2211</v>
      </c>
    </row>
    <row r="39" spans="1:12" ht="14.45">
      <c r="A39" s="2" t="s">
        <v>38</v>
      </c>
      <c r="B39" s="34">
        <v>425</v>
      </c>
      <c r="C39" s="22">
        <v>401.06</v>
      </c>
      <c r="D39" s="37">
        <v>425</v>
      </c>
      <c r="E39" s="6">
        <v>300.74</v>
      </c>
      <c r="F39" s="22">
        <v>401</v>
      </c>
      <c r="G39" s="37">
        <v>425</v>
      </c>
    </row>
    <row r="40" spans="1:12" ht="14.45">
      <c r="A40" s="2" t="s">
        <v>39</v>
      </c>
      <c r="B40" s="34">
        <v>1000</v>
      </c>
      <c r="C40" s="22">
        <v>624.64</v>
      </c>
      <c r="D40" s="34">
        <v>1000</v>
      </c>
      <c r="E40" s="19">
        <v>715.66</v>
      </c>
      <c r="F40" s="22">
        <v>957.64</v>
      </c>
      <c r="G40" s="34">
        <v>1000</v>
      </c>
    </row>
    <row r="41" spans="1:12" ht="14.45">
      <c r="A41" s="2"/>
      <c r="B41" s="33"/>
      <c r="C41" s="21"/>
      <c r="D41" s="33"/>
      <c r="E41" s="5"/>
      <c r="F41" s="21"/>
      <c r="G41" s="33"/>
      <c r="H41" s="41"/>
      <c r="I41" s="40"/>
    </row>
    <row r="42" spans="1:12" ht="14.45">
      <c r="A42" s="11" t="s">
        <v>40</v>
      </c>
      <c r="B42" s="33"/>
      <c r="C42" s="21"/>
      <c r="D42" s="33"/>
      <c r="E42" s="5"/>
      <c r="F42" s="21"/>
      <c r="G42" s="33"/>
    </row>
    <row r="43" spans="1:12" ht="14.45">
      <c r="A43" s="2" t="s">
        <v>41</v>
      </c>
      <c r="B43" s="34">
        <v>238000</v>
      </c>
      <c r="C43" s="22">
        <v>230911.95</v>
      </c>
      <c r="D43" s="34">
        <v>238000</v>
      </c>
      <c r="E43" s="6">
        <v>213061.41</v>
      </c>
      <c r="F43" s="22">
        <v>230911.93</v>
      </c>
      <c r="G43" s="34">
        <v>230911.93</v>
      </c>
    </row>
    <row r="44" spans="1:12" ht="14.45">
      <c r="A44" s="2" t="s">
        <v>42</v>
      </c>
      <c r="B44" s="34">
        <v>24000</v>
      </c>
      <c r="C44" s="22">
        <v>29303.33</v>
      </c>
      <c r="D44" s="34">
        <v>27500</v>
      </c>
      <c r="E44" s="6">
        <v>12368.22</v>
      </c>
      <c r="F44" s="22">
        <v>27500</v>
      </c>
      <c r="G44" s="34">
        <v>32500</v>
      </c>
      <c r="H44" s="40"/>
    </row>
    <row r="45" spans="1:12" ht="14.45">
      <c r="A45" s="2" t="s">
        <v>43</v>
      </c>
      <c r="B45" s="34">
        <v>30000</v>
      </c>
      <c r="C45" s="22">
        <v>24766.18</v>
      </c>
      <c r="D45" s="34">
        <v>30000</v>
      </c>
      <c r="E45" s="6">
        <v>14535.37</v>
      </c>
      <c r="F45" s="42">
        <v>25000</v>
      </c>
      <c r="G45" s="34">
        <v>30000</v>
      </c>
      <c r="L45" s="40"/>
    </row>
    <row r="46" spans="1:12" ht="14.45">
      <c r="A46" s="2" t="s">
        <v>44</v>
      </c>
      <c r="B46" s="34">
        <v>5000</v>
      </c>
      <c r="C46" s="22">
        <v>3368.49</v>
      </c>
      <c r="D46" s="34">
        <v>4000</v>
      </c>
      <c r="E46" s="6">
        <v>7876.49</v>
      </c>
      <c r="F46" s="22">
        <v>10500</v>
      </c>
      <c r="G46" s="34">
        <v>8000</v>
      </c>
      <c r="J46" s="40"/>
    </row>
    <row r="47" spans="1:12" ht="14.45">
      <c r="A47" s="2"/>
      <c r="B47" s="33"/>
      <c r="C47" s="21"/>
      <c r="D47" s="33"/>
      <c r="E47" s="5"/>
      <c r="F47" s="21"/>
      <c r="G47" s="33"/>
    </row>
    <row r="48" spans="1:12" ht="14.45">
      <c r="A48" s="11" t="s">
        <v>45</v>
      </c>
      <c r="B48" s="33"/>
      <c r="C48" s="21"/>
      <c r="D48" s="33"/>
      <c r="E48" s="5"/>
      <c r="F48" s="21"/>
      <c r="G48" s="33"/>
    </row>
    <row r="49" spans="1:10" ht="14.45">
      <c r="A49" s="2" t="s">
        <v>46</v>
      </c>
      <c r="B49" s="34">
        <v>16800</v>
      </c>
      <c r="C49" s="22">
        <v>16800</v>
      </c>
      <c r="D49" s="34">
        <v>16800</v>
      </c>
      <c r="E49" s="19">
        <v>14000</v>
      </c>
      <c r="F49" s="22">
        <v>16800</v>
      </c>
      <c r="G49" s="34">
        <v>10200</v>
      </c>
      <c r="I49" s="40"/>
    </row>
    <row r="50" spans="1:10" ht="14.45">
      <c r="A50" s="2" t="s">
        <v>47</v>
      </c>
      <c r="B50" s="34">
        <v>10500</v>
      </c>
      <c r="C50" s="22">
        <v>17527.73</v>
      </c>
      <c r="D50" s="34">
        <v>16000</v>
      </c>
      <c r="E50" s="6">
        <v>9315.26</v>
      </c>
      <c r="F50" s="22">
        <v>12000</v>
      </c>
      <c r="G50" s="34">
        <v>16000</v>
      </c>
    </row>
    <row r="51" spans="1:10" ht="14.45">
      <c r="A51" s="2" t="s">
        <v>48</v>
      </c>
      <c r="B51" s="34">
        <v>7500</v>
      </c>
      <c r="C51" s="22">
        <v>15386.09</v>
      </c>
      <c r="D51" s="34">
        <v>15000</v>
      </c>
      <c r="E51" s="6">
        <v>5555.64</v>
      </c>
      <c r="F51" s="22">
        <v>7000</v>
      </c>
      <c r="G51" s="34">
        <v>15000</v>
      </c>
      <c r="I51" s="40"/>
    </row>
    <row r="52" spans="1:10" ht="14.45">
      <c r="A52" s="2"/>
      <c r="B52" s="33"/>
      <c r="C52" s="21"/>
      <c r="D52" s="33"/>
      <c r="E52" s="5"/>
      <c r="F52" s="21"/>
      <c r="G52" s="33"/>
    </row>
    <row r="53" spans="1:10" ht="14.45">
      <c r="A53" s="11" t="s">
        <v>49</v>
      </c>
      <c r="B53" s="33"/>
      <c r="C53" s="21"/>
      <c r="D53" s="33"/>
      <c r="E53" s="5"/>
      <c r="F53" s="21"/>
      <c r="G53" s="33"/>
    </row>
    <row r="54" spans="1:10" ht="14.45">
      <c r="A54" s="2" t="s">
        <v>50</v>
      </c>
      <c r="B54" s="34">
        <v>10000</v>
      </c>
      <c r="C54" s="22">
        <v>23967.45</v>
      </c>
      <c r="D54" s="34">
        <v>15000</v>
      </c>
      <c r="E54" s="6">
        <v>20810.87</v>
      </c>
      <c r="F54" s="22">
        <v>25000</v>
      </c>
      <c r="G54" s="34">
        <v>20000</v>
      </c>
    </row>
    <row r="55" spans="1:10" ht="14.45">
      <c r="A55" s="2" t="s">
        <v>51</v>
      </c>
      <c r="B55" s="34">
        <v>4000</v>
      </c>
      <c r="C55" s="22">
        <v>4753.59</v>
      </c>
      <c r="D55" s="34">
        <v>6000</v>
      </c>
      <c r="E55" s="6">
        <v>6037.19</v>
      </c>
      <c r="F55" s="22">
        <v>7000</v>
      </c>
      <c r="G55" s="34">
        <v>7000</v>
      </c>
      <c r="I55" s="40"/>
    </row>
    <row r="56" spans="1:10" ht="14.45">
      <c r="A56" s="2" t="s">
        <v>52</v>
      </c>
      <c r="B56" s="34">
        <v>250</v>
      </c>
      <c r="C56" s="22">
        <v>1025</v>
      </c>
      <c r="D56" s="34">
        <v>1000</v>
      </c>
      <c r="E56" s="6">
        <v>225</v>
      </c>
      <c r="F56" s="22">
        <v>300</v>
      </c>
      <c r="G56" s="34">
        <v>500</v>
      </c>
    </row>
    <row r="57" spans="1:10" ht="14.45">
      <c r="A57" s="2"/>
      <c r="B57" s="33"/>
      <c r="C57" s="21"/>
      <c r="D57" s="33"/>
      <c r="E57" s="5"/>
      <c r="F57" s="21"/>
      <c r="G57" s="33"/>
    </row>
    <row r="58" spans="1:10" ht="14.45">
      <c r="A58" s="11" t="s">
        <v>53</v>
      </c>
      <c r="B58" s="33"/>
      <c r="C58" s="21"/>
      <c r="D58" s="33"/>
      <c r="E58" s="5"/>
      <c r="F58" s="21"/>
      <c r="G58" s="33"/>
    </row>
    <row r="59" spans="1:10" ht="14.45">
      <c r="A59" s="2" t="s">
        <v>54</v>
      </c>
      <c r="B59" s="34">
        <v>30550</v>
      </c>
      <c r="C59" s="22">
        <v>30549.96</v>
      </c>
      <c r="D59" s="37">
        <v>31466.5</v>
      </c>
      <c r="E59" s="6">
        <v>23599.89</v>
      </c>
      <c r="F59" s="22">
        <v>31466.5</v>
      </c>
      <c r="G59" s="37">
        <v>28800</v>
      </c>
      <c r="I59" s="40"/>
    </row>
    <row r="60" spans="1:10" ht="14.45">
      <c r="A60" s="2" t="s">
        <v>55</v>
      </c>
      <c r="B60" s="34"/>
      <c r="C60" s="22">
        <v>-35</v>
      </c>
      <c r="D60" s="34"/>
      <c r="E60" s="6">
        <v>10</v>
      </c>
      <c r="F60" s="22"/>
      <c r="G60" s="34"/>
    </row>
    <row r="61" spans="1:10" ht="14.45">
      <c r="A61" s="2" t="s">
        <v>56</v>
      </c>
      <c r="B61" s="34">
        <v>1500</v>
      </c>
      <c r="C61" s="22">
        <v>1394.7</v>
      </c>
      <c r="D61" s="34">
        <v>1500</v>
      </c>
      <c r="E61" s="6">
        <v>871.95</v>
      </c>
      <c r="F61" s="22">
        <v>1350</v>
      </c>
      <c r="G61" s="34">
        <v>1500</v>
      </c>
    </row>
    <row r="62" spans="1:10" ht="14.45">
      <c r="A62" s="2" t="s">
        <v>57</v>
      </c>
      <c r="B62" s="34">
        <v>2100</v>
      </c>
      <c r="C62" s="22">
        <v>2940.23</v>
      </c>
      <c r="D62" s="34">
        <v>2100</v>
      </c>
      <c r="E62" s="6">
        <v>740</v>
      </c>
      <c r="F62" s="22">
        <v>2025</v>
      </c>
      <c r="G62" s="34">
        <v>3000</v>
      </c>
      <c r="I62" s="40"/>
      <c r="J62" s="40"/>
    </row>
    <row r="63" spans="1:10" ht="14.45">
      <c r="A63" s="2" t="s">
        <v>58</v>
      </c>
      <c r="B63" s="34">
        <v>500</v>
      </c>
      <c r="C63" s="22">
        <v>656.27</v>
      </c>
      <c r="D63" s="34">
        <v>500</v>
      </c>
      <c r="E63" s="6">
        <v>111.75</v>
      </c>
      <c r="F63" s="22">
        <v>120</v>
      </c>
      <c r="G63" s="34">
        <v>500</v>
      </c>
      <c r="I63" s="40"/>
    </row>
    <row r="64" spans="1:10" ht="14.45">
      <c r="A64" s="2" t="s">
        <v>59</v>
      </c>
      <c r="B64" s="34">
        <v>150</v>
      </c>
      <c r="C64" s="22"/>
      <c r="D64" s="34"/>
      <c r="E64" s="6"/>
      <c r="F64" s="22"/>
      <c r="G64" s="34"/>
    </row>
    <row r="65" spans="1:9" ht="14.45">
      <c r="A65" s="2" t="s">
        <v>60</v>
      </c>
      <c r="B65" s="34">
        <v>500</v>
      </c>
      <c r="C65" s="22">
        <v>1316.96</v>
      </c>
      <c r="D65" s="34">
        <v>1000</v>
      </c>
      <c r="E65" s="6">
        <v>460.77</v>
      </c>
      <c r="F65" s="22">
        <v>700</v>
      </c>
      <c r="G65" s="34">
        <v>1000</v>
      </c>
    </row>
    <row r="66" spans="1:9" ht="14.45">
      <c r="A66" s="2" t="s">
        <v>61</v>
      </c>
      <c r="B66" s="34">
        <v>450</v>
      </c>
      <c r="C66" s="22">
        <v>445</v>
      </c>
      <c r="D66" s="34">
        <v>540</v>
      </c>
      <c r="E66" s="6">
        <v>240</v>
      </c>
      <c r="F66" s="22">
        <v>360</v>
      </c>
      <c r="G66" s="34">
        <v>360</v>
      </c>
    </row>
    <row r="67" spans="1:9" ht="15">
      <c r="A67" s="2" t="s">
        <v>62</v>
      </c>
      <c r="B67" s="34">
        <v>750</v>
      </c>
      <c r="C67" s="22">
        <v>1060.44</v>
      </c>
      <c r="D67" s="34">
        <v>1100</v>
      </c>
      <c r="E67" s="6"/>
      <c r="F67" s="22">
        <v>0</v>
      </c>
      <c r="G67" s="34">
        <v>1100</v>
      </c>
      <c r="H67" s="40"/>
    </row>
    <row r="68" spans="1:9" ht="14.45">
      <c r="A68" s="11"/>
      <c r="B68" s="33"/>
      <c r="C68" s="21"/>
      <c r="D68" s="33"/>
      <c r="E68" s="5"/>
      <c r="F68" s="21"/>
      <c r="G68" s="33"/>
    </row>
    <row r="69" spans="1:9" ht="15">
      <c r="A69" s="11" t="s">
        <v>63</v>
      </c>
      <c r="B69" s="33"/>
      <c r="C69" s="21"/>
      <c r="D69" s="33"/>
      <c r="E69" s="5"/>
      <c r="F69" s="21"/>
      <c r="G69" s="33"/>
    </row>
    <row r="70" spans="1:9" ht="14.45">
      <c r="A70" s="2" t="s">
        <v>64</v>
      </c>
      <c r="B70" s="34">
        <v>48000</v>
      </c>
      <c r="C70" s="22">
        <v>46000</v>
      </c>
      <c r="D70" s="34">
        <v>45750</v>
      </c>
      <c r="E70" s="6">
        <v>42965</v>
      </c>
      <c r="F70" s="22">
        <v>45750</v>
      </c>
      <c r="G70" s="34">
        <v>47960</v>
      </c>
      <c r="I70" s="40"/>
    </row>
    <row r="71" spans="1:9" ht="14.45">
      <c r="A71" s="2" t="s">
        <v>65</v>
      </c>
      <c r="B71" s="34"/>
      <c r="C71" s="22">
        <v>2850</v>
      </c>
      <c r="D71" s="34"/>
      <c r="E71" s="6">
        <v>199.58</v>
      </c>
      <c r="F71" s="22">
        <v>199.58</v>
      </c>
      <c r="G71" s="34"/>
    </row>
    <row r="72" spans="1:9" ht="14.45">
      <c r="A72" s="2" t="s">
        <v>66</v>
      </c>
      <c r="B72" s="34">
        <v>1000</v>
      </c>
      <c r="C72" s="22"/>
      <c r="D72" s="34">
        <v>1000</v>
      </c>
      <c r="E72" s="6">
        <v>112.58</v>
      </c>
      <c r="F72" s="22">
        <v>312.58</v>
      </c>
      <c r="G72" s="34">
        <v>1000</v>
      </c>
    </row>
    <row r="73" spans="1:9" ht="14.45">
      <c r="A73" s="2" t="s">
        <v>67</v>
      </c>
      <c r="B73" s="34">
        <v>8000</v>
      </c>
      <c r="C73" s="22">
        <v>2794</v>
      </c>
      <c r="D73" s="34">
        <v>8000</v>
      </c>
      <c r="E73" s="6">
        <v>7076.6</v>
      </c>
      <c r="F73" s="22">
        <v>7076.6</v>
      </c>
      <c r="G73" s="34">
        <v>8000</v>
      </c>
    </row>
    <row r="74" spans="1:9" ht="14.45">
      <c r="A74" s="2" t="s">
        <v>68</v>
      </c>
      <c r="B74" s="34">
        <v>3000</v>
      </c>
      <c r="C74" s="22">
        <v>2745.95</v>
      </c>
      <c r="D74" s="34">
        <v>2700</v>
      </c>
      <c r="E74" s="6">
        <v>2020.46</v>
      </c>
      <c r="F74" s="22">
        <v>2668.13</v>
      </c>
      <c r="G74" s="34">
        <v>2700</v>
      </c>
    </row>
    <row r="75" spans="1:9" ht="14.45">
      <c r="A75" s="2" t="s">
        <v>69</v>
      </c>
      <c r="B75" s="34">
        <v>500</v>
      </c>
      <c r="C75" s="22">
        <v>400.53</v>
      </c>
      <c r="D75" s="34">
        <v>500</v>
      </c>
      <c r="E75" s="6">
        <v>25.78</v>
      </c>
      <c r="F75" s="22">
        <v>25.78</v>
      </c>
      <c r="G75" s="34">
        <v>200</v>
      </c>
      <c r="I75" s="40"/>
    </row>
    <row r="76" spans="1:9" ht="14.45">
      <c r="A76" s="2" t="s">
        <v>70</v>
      </c>
      <c r="B76" s="34">
        <v>2000</v>
      </c>
      <c r="C76" s="22"/>
      <c r="D76" s="34">
        <v>500</v>
      </c>
      <c r="E76" s="6"/>
      <c r="F76" s="22"/>
      <c r="G76" s="34">
        <v>0</v>
      </c>
      <c r="I76" s="40"/>
    </row>
    <row r="77" spans="1:9" ht="14.45">
      <c r="A77" s="2" t="s">
        <v>71</v>
      </c>
      <c r="B77" s="34">
        <v>2500</v>
      </c>
      <c r="C77" s="22">
        <v>1585.36</v>
      </c>
      <c r="D77" s="34">
        <v>500</v>
      </c>
      <c r="E77" s="6"/>
      <c r="F77" s="22"/>
      <c r="G77" s="34"/>
      <c r="I77" s="40"/>
    </row>
    <row r="78" spans="1:9" ht="14.45">
      <c r="A78" s="2" t="s">
        <v>72</v>
      </c>
      <c r="B78" s="34">
        <v>4000</v>
      </c>
      <c r="C78" s="22">
        <v>272.06</v>
      </c>
      <c r="D78" s="34">
        <v>1000</v>
      </c>
      <c r="E78" s="6">
        <v>344.34</v>
      </c>
      <c r="F78" s="22">
        <v>400</v>
      </c>
      <c r="G78" s="34">
        <v>1000</v>
      </c>
    </row>
    <row r="79" spans="1:9" ht="14.45">
      <c r="A79" s="2" t="s">
        <v>73</v>
      </c>
      <c r="B79" s="34">
        <v>700</v>
      </c>
      <c r="C79" s="22">
        <v>460</v>
      </c>
      <c r="D79" s="34">
        <v>600</v>
      </c>
      <c r="E79" s="6">
        <v>345</v>
      </c>
      <c r="F79" s="22">
        <v>460</v>
      </c>
      <c r="G79" s="34">
        <v>500</v>
      </c>
      <c r="I79" s="40"/>
    </row>
    <row r="80" spans="1:9" ht="14.45">
      <c r="A80" s="2" t="s">
        <v>74</v>
      </c>
      <c r="B80" s="34">
        <v>3300</v>
      </c>
      <c r="C80" s="22">
        <v>2970</v>
      </c>
      <c r="D80" s="34">
        <v>2800</v>
      </c>
      <c r="E80" s="6">
        <v>1530</v>
      </c>
      <c r="F80" s="22">
        <v>1530</v>
      </c>
      <c r="G80" s="34">
        <v>1700</v>
      </c>
      <c r="I80" s="40"/>
    </row>
    <row r="81" spans="1:9" ht="14.45">
      <c r="A81" s="2"/>
      <c r="B81" s="33"/>
      <c r="C81" s="21"/>
      <c r="D81" s="33"/>
      <c r="E81" s="5"/>
      <c r="F81" s="21"/>
      <c r="G81" s="33"/>
    </row>
    <row r="82" spans="1:9" ht="14.45">
      <c r="A82" s="11" t="s">
        <v>75</v>
      </c>
      <c r="B82" s="33"/>
      <c r="C82" s="21"/>
      <c r="D82" s="33"/>
      <c r="E82" s="5"/>
      <c r="F82" s="21"/>
      <c r="G82" s="33"/>
    </row>
    <row r="83" spans="1:9" ht="14.45">
      <c r="A83" s="2" t="s">
        <v>76</v>
      </c>
      <c r="B83" s="34">
        <v>1000</v>
      </c>
      <c r="C83" s="22">
        <v>117.9</v>
      </c>
      <c r="D83" s="38">
        <v>500</v>
      </c>
      <c r="E83" s="6">
        <v>117.9</v>
      </c>
      <c r="F83" s="22">
        <v>117.9</v>
      </c>
      <c r="G83" s="38">
        <v>3000</v>
      </c>
    </row>
    <row r="84" spans="1:9" ht="14.45">
      <c r="A84" s="2" t="s">
        <v>77</v>
      </c>
      <c r="B84" s="34">
        <v>500</v>
      </c>
      <c r="C84" s="23">
        <v>265.43</v>
      </c>
      <c r="D84" s="39">
        <v>700</v>
      </c>
      <c r="E84" s="6">
        <v>440.51</v>
      </c>
      <c r="F84" s="23">
        <v>440.51</v>
      </c>
      <c r="G84" s="45">
        <v>300</v>
      </c>
      <c r="H84" s="40"/>
    </row>
    <row r="85" spans="1:9" ht="14.45">
      <c r="A85" s="2"/>
      <c r="B85" s="33"/>
      <c r="C85" s="21"/>
      <c r="D85" s="33"/>
      <c r="E85" s="5"/>
      <c r="F85" s="21"/>
      <c r="G85" s="33"/>
    </row>
    <row r="86" spans="1:9" ht="14.45">
      <c r="A86" s="11" t="s">
        <v>78</v>
      </c>
      <c r="B86" s="33"/>
      <c r="C86" s="21"/>
      <c r="D86" s="33"/>
      <c r="E86" s="5"/>
      <c r="F86" s="21"/>
      <c r="G86" s="44"/>
    </row>
    <row r="87" spans="1:9" ht="14.45">
      <c r="A87" s="2" t="s">
        <v>79</v>
      </c>
      <c r="B87" s="33">
        <v>80000</v>
      </c>
      <c r="C87" s="21">
        <v>89172.81</v>
      </c>
      <c r="D87" s="34">
        <v>100000</v>
      </c>
      <c r="E87" s="6">
        <v>71359.179999999993</v>
      </c>
      <c r="F87" s="23">
        <v>90000</v>
      </c>
      <c r="G87" s="46">
        <v>100000</v>
      </c>
    </row>
    <row r="88" spans="1:9" ht="14.45">
      <c r="A88" s="12" t="s">
        <v>80</v>
      </c>
      <c r="B88" s="34">
        <v>80000</v>
      </c>
      <c r="C88" s="22">
        <v>106318.67</v>
      </c>
      <c r="D88" s="34">
        <v>105000</v>
      </c>
      <c r="E88" s="6">
        <v>51929.2</v>
      </c>
      <c r="F88" s="22">
        <v>80000</v>
      </c>
      <c r="G88" s="34">
        <v>105000</v>
      </c>
    </row>
    <row r="89" spans="1:9" ht="14.45">
      <c r="A89" s="12"/>
      <c r="B89" s="33"/>
      <c r="C89" s="21"/>
      <c r="D89" s="33"/>
      <c r="E89" s="5"/>
      <c r="F89" s="21"/>
      <c r="G89" s="33"/>
    </row>
    <row r="90" spans="1:9" ht="14.45">
      <c r="A90" s="11" t="s">
        <v>81</v>
      </c>
      <c r="B90" s="33"/>
      <c r="C90" s="21"/>
      <c r="D90" s="33"/>
      <c r="E90" s="5"/>
      <c r="F90" s="21"/>
      <c r="G90" s="33"/>
    </row>
    <row r="91" spans="1:9" ht="14.45">
      <c r="A91" s="2" t="s">
        <v>82</v>
      </c>
      <c r="B91" s="34">
        <v>500</v>
      </c>
      <c r="C91" s="22">
        <v>6849.3</v>
      </c>
      <c r="D91" s="34">
        <v>500</v>
      </c>
      <c r="E91" s="6"/>
      <c r="F91" s="22"/>
      <c r="G91" s="34">
        <v>0</v>
      </c>
    </row>
    <row r="92" spans="1:9" ht="14.45">
      <c r="A92" s="2" t="s">
        <v>83</v>
      </c>
      <c r="B92" s="34"/>
      <c r="C92" s="22">
        <v>94.5</v>
      </c>
      <c r="D92" s="34"/>
      <c r="E92" s="6">
        <v>16</v>
      </c>
      <c r="F92" s="22">
        <v>25</v>
      </c>
      <c r="G92" s="34">
        <v>100</v>
      </c>
      <c r="I92" s="40"/>
    </row>
    <row r="93" spans="1:9" ht="14.45">
      <c r="A93" s="2" t="s">
        <v>84</v>
      </c>
      <c r="B93" s="34">
        <v>2000</v>
      </c>
      <c r="C93" s="22">
        <v>1958</v>
      </c>
      <c r="D93" s="34">
        <v>4000</v>
      </c>
      <c r="E93" s="6"/>
      <c r="F93" s="22">
        <v>3000</v>
      </c>
      <c r="G93" s="34">
        <v>2500</v>
      </c>
    </row>
    <row r="94" spans="1:9" ht="14.45">
      <c r="A94" s="2" t="s">
        <v>85</v>
      </c>
      <c r="B94" s="34">
        <v>3150</v>
      </c>
      <c r="C94" s="22">
        <v>2410</v>
      </c>
      <c r="D94" s="34">
        <v>2800</v>
      </c>
      <c r="E94" s="6">
        <v>1990</v>
      </c>
      <c r="F94" s="22">
        <v>2500</v>
      </c>
      <c r="G94" s="34">
        <v>2709</v>
      </c>
      <c r="I94" s="40"/>
    </row>
    <row r="95" spans="1:9" ht="14.45">
      <c r="A95" s="7" t="s">
        <v>86</v>
      </c>
      <c r="B95" s="8">
        <f>SUM(B18:B94)</f>
        <v>660000</v>
      </c>
      <c r="C95" s="8">
        <f>SUM(C18:C94)</f>
        <v>705258.51000000024</v>
      </c>
      <c r="D95" s="8">
        <f>SUM(D17:D94)</f>
        <v>727366.5</v>
      </c>
      <c r="E95" s="8">
        <f>SUM(E18:E94)</f>
        <v>535250.7100000002</v>
      </c>
      <c r="F95" s="8">
        <f>SUM(F18:F94)</f>
        <v>670052.1100000001</v>
      </c>
      <c r="G95" s="8">
        <f>SUM(G17:G94)</f>
        <v>723563.92999999993</v>
      </c>
    </row>
    <row r="96" spans="1:9" ht="14.45">
      <c r="A96" s="2"/>
      <c r="B96" s="5"/>
      <c r="C96" s="5"/>
      <c r="D96" s="5"/>
      <c r="E96" s="5"/>
      <c r="F96" s="5"/>
      <c r="G96" s="5"/>
    </row>
    <row r="97" spans="1:8" ht="14.45">
      <c r="A97" s="7" t="s">
        <v>87</v>
      </c>
      <c r="B97" s="8">
        <f t="shared" ref="B97:G97" si="2">B15-B95</f>
        <v>650</v>
      </c>
      <c r="C97" s="8">
        <f t="shared" si="2"/>
        <v>-11534.880000000237</v>
      </c>
      <c r="D97" s="8">
        <f t="shared" si="2"/>
        <v>83.5</v>
      </c>
      <c r="E97" s="8">
        <f t="shared" si="2"/>
        <v>47798.219999999972</v>
      </c>
      <c r="F97" s="8">
        <f t="shared" si="2"/>
        <v>93207.839999999967</v>
      </c>
      <c r="G97" s="8">
        <f t="shared" si="2"/>
        <v>386.07000000006519</v>
      </c>
    </row>
    <row r="98" spans="1:8" ht="12.75">
      <c r="B98" s="33"/>
      <c r="C98" s="21"/>
      <c r="D98" s="33"/>
      <c r="E98" s="5"/>
      <c r="F98" s="21"/>
      <c r="G98" s="33"/>
    </row>
    <row r="99" spans="1:8" ht="12.75">
      <c r="A99" s="13" t="s">
        <v>88</v>
      </c>
      <c r="B99" s="33"/>
      <c r="C99" s="21"/>
      <c r="D99" s="33"/>
      <c r="E99" s="5"/>
      <c r="F99" s="21"/>
      <c r="G99" s="33"/>
    </row>
    <row r="100" spans="1:8" ht="12.75">
      <c r="A100" s="14" t="s">
        <v>89</v>
      </c>
      <c r="B100" s="34">
        <v>15000</v>
      </c>
      <c r="C100" s="22">
        <v>15000</v>
      </c>
      <c r="D100" s="34">
        <v>15000</v>
      </c>
      <c r="E100" s="6">
        <v>11250</v>
      </c>
      <c r="F100" s="22">
        <v>15000</v>
      </c>
      <c r="G100" s="34">
        <f>G14*-1</f>
        <v>30000</v>
      </c>
    </row>
    <row r="101" spans="1:8" ht="12.75">
      <c r="A101" s="14" t="s">
        <v>90</v>
      </c>
      <c r="B101" s="34"/>
      <c r="C101" s="22">
        <v>669.96</v>
      </c>
      <c r="D101" s="34">
        <v>0</v>
      </c>
      <c r="E101" s="6">
        <v>586.73</v>
      </c>
      <c r="F101" s="22">
        <v>700</v>
      </c>
      <c r="G101" s="34">
        <v>1000</v>
      </c>
      <c r="H101" s="40"/>
    </row>
    <row r="102" spans="1:8" ht="12.75">
      <c r="A102" s="14" t="s">
        <v>91</v>
      </c>
      <c r="B102" s="34"/>
      <c r="C102" s="22">
        <v>18397.5</v>
      </c>
      <c r="D102" s="34">
        <v>0</v>
      </c>
      <c r="E102" s="6">
        <v>16075</v>
      </c>
      <c r="F102" s="22">
        <v>16075</v>
      </c>
      <c r="G102" s="34">
        <v>0</v>
      </c>
    </row>
    <row r="103" spans="1:8" ht="14.45">
      <c r="A103" s="15" t="s">
        <v>17</v>
      </c>
      <c r="B103" s="8">
        <f>SUM(B100:B102)</f>
        <v>15000</v>
      </c>
      <c r="C103" s="8">
        <f>SUM(C100:C102)</f>
        <v>34067.46</v>
      </c>
      <c r="D103" s="8">
        <f t="shared" ref="D103" si="3">SUM(D100:D102)</f>
        <v>15000</v>
      </c>
      <c r="E103" s="8">
        <f>SUM(E100:E102)</f>
        <v>27911.73</v>
      </c>
      <c r="F103" s="8">
        <f>SUM(F100:F102)</f>
        <v>31775</v>
      </c>
      <c r="G103" s="8">
        <f t="shared" ref="G103" si="4">SUM(G100:G102)</f>
        <v>31000</v>
      </c>
    </row>
    <row r="104" spans="1:8" ht="12.75">
      <c r="A104" s="13" t="s">
        <v>92</v>
      </c>
      <c r="B104" s="33"/>
      <c r="C104" s="21"/>
      <c r="D104" s="33"/>
      <c r="E104" s="5"/>
      <c r="F104" s="21"/>
      <c r="G104" s="33"/>
    </row>
    <row r="105" spans="1:8" ht="12.75">
      <c r="A105" s="14" t="s">
        <v>93</v>
      </c>
      <c r="B105" s="34"/>
      <c r="C105" s="22"/>
      <c r="D105" s="33"/>
      <c r="E105" s="6">
        <v>5933.72</v>
      </c>
      <c r="F105" s="22">
        <v>5933.72</v>
      </c>
      <c r="G105" s="33"/>
    </row>
    <row r="106" spans="1:8" ht="12.75">
      <c r="A106" s="14" t="s">
        <v>94</v>
      </c>
      <c r="B106" s="8">
        <f ca="1">SUM(B105:B106)</f>
        <v>0</v>
      </c>
      <c r="C106" s="8">
        <v>0</v>
      </c>
      <c r="D106" s="8">
        <f>SUM(D105:D105)</f>
        <v>0</v>
      </c>
      <c r="E106" s="8">
        <f>E105</f>
        <v>5933.72</v>
      </c>
      <c r="F106" s="8">
        <v>5933.72</v>
      </c>
      <c r="G106" s="8">
        <f>SUM(G105:G105)</f>
        <v>0</v>
      </c>
    </row>
    <row r="107" spans="1:8" ht="12.75">
      <c r="A107" s="16" t="s">
        <v>95</v>
      </c>
      <c r="B107" s="8">
        <v>15000</v>
      </c>
      <c r="C107" s="8">
        <f>C103-C106</f>
        <v>34067.46</v>
      </c>
      <c r="D107" s="8">
        <f>SUM(D103-D106)</f>
        <v>15000</v>
      </c>
      <c r="E107" s="8">
        <f>E103-E106</f>
        <v>21978.01</v>
      </c>
      <c r="F107" s="8">
        <f>F103-F106</f>
        <v>25841.279999999999</v>
      </c>
      <c r="G107" s="8">
        <f>SUM(G103-G106)</f>
        <v>31000</v>
      </c>
    </row>
    <row r="108" spans="1:8" ht="12.75">
      <c r="B108" s="5"/>
      <c r="C108" s="5"/>
      <c r="D108" s="5"/>
      <c r="E108" s="5"/>
      <c r="F108" s="5"/>
      <c r="G108" s="5"/>
    </row>
    <row r="109" spans="1:8" ht="12.75">
      <c r="A109" s="17" t="s">
        <v>96</v>
      </c>
      <c r="B109" s="18">
        <f>B97+B107</f>
        <v>15650</v>
      </c>
      <c r="C109" s="18">
        <f>C97+C107</f>
        <v>22532.579999999762</v>
      </c>
      <c r="D109" s="18">
        <f>SUM(D97+D107)</f>
        <v>15083.5</v>
      </c>
      <c r="E109" s="18">
        <f>E97+E107</f>
        <v>69776.229999999967</v>
      </c>
      <c r="F109" s="18">
        <f>F97+F107</f>
        <v>119049.11999999997</v>
      </c>
      <c r="G109" s="18">
        <f>SUM(G97+G107)</f>
        <v>31386.070000000065</v>
      </c>
    </row>
    <row r="111" spans="1:8" ht="12.75"/>
    <row r="112" spans="1:8" ht="12.75"/>
  </sheetData>
  <mergeCells count="3">
    <mergeCell ref="D2:F2"/>
    <mergeCell ref="B2:C2"/>
    <mergeCell ref="B1:G1"/>
  </mergeCell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a0907e-0c4a-4cd7-9a9c-150b01be8b50">
      <Terms xmlns="http://schemas.microsoft.com/office/infopath/2007/PartnerControls"/>
    </lcf76f155ced4ddcb4097134ff3c332f>
    <TaxCatchAll xmlns="3aab430a-2da9-4237-aaad-c9efeb0eac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8FDCA669E53245843EB94F485391B6" ma:contentTypeVersion="15" ma:contentTypeDescription="Create a new document." ma:contentTypeScope="" ma:versionID="31968a7811fa0c49c4c65ea63479b817">
  <xsd:schema xmlns:xsd="http://www.w3.org/2001/XMLSchema" xmlns:xs="http://www.w3.org/2001/XMLSchema" xmlns:p="http://schemas.microsoft.com/office/2006/metadata/properties" xmlns:ns2="f6a0907e-0c4a-4cd7-9a9c-150b01be8b50" xmlns:ns3="3aab430a-2da9-4237-aaad-c9efeb0eacc5" targetNamespace="http://schemas.microsoft.com/office/2006/metadata/properties" ma:root="true" ma:fieldsID="f167c52266effadfcb89eeefae274dea" ns2:_="" ns3:_="">
    <xsd:import namespace="f6a0907e-0c4a-4cd7-9a9c-150b01be8b50"/>
    <xsd:import namespace="3aab430a-2da9-4237-aaad-c9efeb0ea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0907e-0c4a-4cd7-9a9c-150b01be8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a140c17-36ae-4a45-8f90-e80c207d5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b430a-2da9-4237-aaad-c9efeb0eacc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859340-236d-408d-97ca-16579690e4e7}" ma:internalName="TaxCatchAll" ma:showField="CatchAllData" ma:web="3aab430a-2da9-4237-aaad-c9efeb0eac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A7CFD2-71A8-4C2F-BA86-85A5FDA6D874}"/>
</file>

<file path=customXml/itemProps2.xml><?xml version="1.0" encoding="utf-8"?>
<ds:datastoreItem xmlns:ds="http://schemas.openxmlformats.org/officeDocument/2006/customXml" ds:itemID="{6D5C0CC8-389B-4E28-AFC2-96E26D761D20}"/>
</file>

<file path=customXml/itemProps3.xml><?xml version="1.0" encoding="utf-8"?>
<ds:datastoreItem xmlns:ds="http://schemas.openxmlformats.org/officeDocument/2006/customXml" ds:itemID="{69C236B6-F730-4330-A920-242227491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2023-06-13T13:46:00Z</dcterms:created>
  <dcterms:modified xsi:type="dcterms:W3CDTF">2024-10-24T02:42:55Z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0x0101002F8FDCA669E53245843EB94F485391B6</vt:lpwstr>
  </property>
  <property fmtid="{D5CDD505-2E9C-101B-9397-08002B2CF9AE}" pid="3" name="MediaServiceImageTags">
    <vt:lpwstr/>
  </property>
</Properties>
</file>